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pHZ1wDxPuwEFh+7pjzna71YmQlcCWa788RpfnK/VPr1QmNwhI3O43BAZmtmOtzYO5wmdiZcgHb31H/ZaAt4C9w==" workbookSaltValue="+wXkG/15eE3hsYOZtrX+T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<sst xmlns="http://schemas.openxmlformats.org/spreadsheetml/2006/main" xmlns:r="http://schemas.openxmlformats.org/officeDocument/2006/relationships" count="116" uniqueCount="116">
  <si>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</si>
  <si>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</si>
  <si>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</si>
  <si>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</si>
  <si>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</si>
  <si>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</si>
  <si>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</si>
  <si>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</si>
  <si>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</si>
  <si>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</si>
  <si>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</si>
  <si>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</si>
  <si>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</si>
  <si>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</si>
  <si>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</si>
  <si>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</si>
  <si>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</si>
  <si>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</si>
  <si>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</si>
  <si>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</si>
  <si>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</si>
  <si>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</si>
  <si>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</si>
  <si>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</si>
  <si>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</si>
  <si>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</si>
  <si>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</si>
  <si>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</si>
  <si>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</si>
  <si>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</si>
  <si>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</si>
  <si>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</si>
  <si>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</si>
  <si>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</si>
  <si>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</si>
  <si>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</si>
  <si>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</si>
  <si>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</si>
  <si>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</si>
  <si>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</si>
  <si>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</si>
  <si>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</si>
  <si>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</si>
  <si>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</si>
  <si>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</si>
  <si>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</si>
  <si>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</si>
  <si>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</si>
  <si>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</si>
  <si>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</si>
  <si>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</si>
  <si>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</si>
  <si>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</si>
  <si>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</si>
  <si>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</si>
  <si>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</si>
  <si>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</si>
  <si>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</si>
  <si>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</si>
  <si>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</si>
  <si>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</si>
  <si>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</si>
  <si>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</si>
  <si>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</si>
  <si>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</si>
  <si>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</si>
  <si>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</si>
  <si>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</si>
  <si>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</si>
  <si>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</si>
  <si>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</si>
  <si>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</si>
  <si>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</si>
  <si>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</si>
  <si>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</si>
  <si>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</si>
  <si>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</si>
  <si>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</si>
  <si>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</si>
  <si>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</si>
  <si>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</si>
  <si>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</si>
  <si>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</si>
  <si>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</si>
  <si>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</si>
  <si>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</si>
  <si>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</si>
  <si>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</si>
  <si>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</si>
  <si>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</si>
  <si>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</si>
  <si>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</si>
  <si>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</si>
  <si>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</si>
  <si>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</si>
  <si>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</si>
  <si>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和歌山県　九度山町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</si>
  <si>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</si>
  <si>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</si>
  <si>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</si>
  <si>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</si>
  <si>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</si>
  <si>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</si>
  <si>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</si>
  <si>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</si>
  <si>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</si>
  <si>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</si>
  <si>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</si>
  <si>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</si>
  <si>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</si>
  <si>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</si>
  <si>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</si>
  <si>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</si>
  <si>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人口減が続く限り経営は厳しくなる見通しです。
　椎出地区においては、処理槽の耐用年数を迎えるまでに公共下水道への接続も視野に入れる必要があります。</t>
    <rPh sb="1" eb="4">
      <t>ジンコウゲン</t>
    </rPh>
    <rPh sb="5" eb="6">
      <t>ツヅ</t>
    </rPh>
    <rPh sb="7" eb="8">
      <t>カギ</t>
    </rPh>
    <rPh sb="9" eb="11">
      <t>ケイエイ</t>
    </rPh>
    <rPh sb="12" eb="13">
      <t>キビ</t>
    </rPh>
    <rPh sb="17" eb="19">
      <t>ミトオ</t>
    </rPh>
    <rPh sb="25" eb="26">
      <t>シイ</t>
    </rPh>
    <rPh sb="26" eb="27">
      <t>デ</t>
    </rPh>
    <rPh sb="27" eb="29">
      <t>チク</t>
    </rPh>
    <rPh sb="35" eb="37">
      <t>ショリ</t>
    </rPh>
    <rPh sb="37" eb="38">
      <t>ソウ</t>
    </rPh>
    <rPh sb="39" eb="41">
      <t>タイヨウ</t>
    </rPh>
    <rPh sb="41" eb="43">
      <t>ネンスウ</t>
    </rPh>
    <rPh sb="44" eb="45">
      <t>ムカ</t>
    </rPh>
    <rPh sb="50" eb="52">
      <t>コウキョウ</t>
    </rPh>
    <rPh sb="52" eb="55">
      <t>ゲスイドウ</t>
    </rPh>
    <rPh sb="57" eb="59">
      <t>セツゾク</t>
    </rPh>
    <rPh sb="60" eb="62">
      <t>シヤ</t>
    </rPh>
    <rPh sb="63" eb="64">
      <t>イ</t>
    </rPh>
    <rPh sb="66" eb="68">
      <t>ヒツヨウ</t>
    </rPh>
    <phoneticPr fontId="1"/>
  </si>
  <si>
    <t>　椎出地区は供用開始後20年が経過し、計装機器、ポンプ類、ブロアー類で耐用年数を経過したものがあり、計画的に更新していく必要があります。</t>
    <rPh sb="1" eb="2">
      <t>シイ</t>
    </rPh>
    <rPh sb="2" eb="3">
      <t>デ</t>
    </rPh>
    <rPh sb="3" eb="5">
      <t>チク</t>
    </rPh>
    <rPh sb="6" eb="8">
      <t>キョウヨウ</t>
    </rPh>
    <rPh sb="8" eb="11">
      <t>カイシゴ</t>
    </rPh>
    <rPh sb="13" eb="14">
      <t>ネン</t>
    </rPh>
    <rPh sb="15" eb="17">
      <t>ケイカ</t>
    </rPh>
    <rPh sb="19" eb="21">
      <t>ケイソウ</t>
    </rPh>
    <rPh sb="21" eb="23">
      <t>キキ</t>
    </rPh>
    <rPh sb="27" eb="28">
      <t>ルイ</t>
    </rPh>
    <rPh sb="33" eb="34">
      <t>ルイ</t>
    </rPh>
    <rPh sb="35" eb="37">
      <t>タイヨウ</t>
    </rPh>
    <rPh sb="37" eb="39">
      <t>ネンスウ</t>
    </rPh>
    <rPh sb="40" eb="42">
      <t>ケイカ</t>
    </rPh>
    <rPh sb="50" eb="53">
      <t>ケイカクテキ</t>
    </rPh>
    <rPh sb="54" eb="56">
      <t>コウシン</t>
    </rPh>
    <rPh sb="60" eb="62">
      <t>ヒツヨウ</t>
    </rPh>
    <phoneticPr fontId="1"/>
  </si>
  <si>
    <t>　本町は椎出地区（平成11年8月供用開始）、河根地区（平成19年2月供用開始）の2ヵ所の処理施設を保有しています。施設利用率は類似団体並みであるものの⑦、人口減に伴い利用者数の減少が続き、年々料金収入が減少しています。
　収益的収支比率①は、改善されつつあるが、地形的要因によりマンホールポンプ施設が両地区で14ヵ所あり、維持管理費が増大し、汚水処理原価⑥が高くなる要因である。また、経費回収率が低く⑤、企業債残高対事業規模比率は今年度は平均値を下回っていますが④、料金収入では到底賄うことができないため、一般会計からの繰入に依存している状況にあります。
　今後も利用人数の減少が予想され、ますます厳しい状況となるため、公共下水道との接続（統合）も検討していく必要があります。</t>
    <rPh sb="1" eb="3">
      <t>ホンチョウ</t>
    </rPh>
    <rPh sb="4" eb="5">
      <t>シイ</t>
    </rPh>
    <rPh sb="5" eb="6">
      <t>デ</t>
    </rPh>
    <rPh sb="6" eb="8">
      <t>チク</t>
    </rPh>
    <rPh sb="9" eb="11">
      <t>ヘイセイ</t>
    </rPh>
    <rPh sb="13" eb="14">
      <t>ネン</t>
    </rPh>
    <rPh sb="15" eb="16">
      <t>ガツ</t>
    </rPh>
    <rPh sb="16" eb="18">
      <t>キョウヨウ</t>
    </rPh>
    <rPh sb="18" eb="20">
      <t>カイシ</t>
    </rPh>
    <rPh sb="22" eb="24">
      <t>カワネ</t>
    </rPh>
    <rPh sb="24" eb="26">
      <t>チク</t>
    </rPh>
    <rPh sb="27" eb="29">
      <t>ヘイセイ</t>
    </rPh>
    <rPh sb="31" eb="32">
      <t>ネン</t>
    </rPh>
    <rPh sb="33" eb="34">
      <t>ガツ</t>
    </rPh>
    <rPh sb="34" eb="36">
      <t>キョウヨウ</t>
    </rPh>
    <rPh sb="36" eb="38">
      <t>カイシ</t>
    </rPh>
    <rPh sb="41" eb="43">
      <t>カショ</t>
    </rPh>
    <rPh sb="44" eb="46">
      <t>ショリ</t>
    </rPh>
    <rPh sb="46" eb="48">
      <t>シセツ</t>
    </rPh>
    <rPh sb="49" eb="51">
      <t>ホユウ</t>
    </rPh>
    <rPh sb="57" eb="59">
      <t>シセツ</t>
    </rPh>
    <rPh sb="59" eb="62">
      <t>リヨウリツ</t>
    </rPh>
    <rPh sb="63" eb="65">
      <t>ルイジ</t>
    </rPh>
    <rPh sb="65" eb="67">
      <t>ダンタイ</t>
    </rPh>
    <rPh sb="67" eb="68">
      <t>ナ</t>
    </rPh>
    <rPh sb="77" eb="80">
      <t>ジンコウゲン</t>
    </rPh>
    <rPh sb="81" eb="82">
      <t>トモナ</t>
    </rPh>
    <rPh sb="83" eb="86">
      <t>リヨウシャ</t>
    </rPh>
    <rPh sb="86" eb="87">
      <t>スウ</t>
    </rPh>
    <rPh sb="88" eb="90">
      <t>ゲンショウ</t>
    </rPh>
    <rPh sb="91" eb="92">
      <t>ツヅ</t>
    </rPh>
    <rPh sb="94" eb="96">
      <t>ネンネン</t>
    </rPh>
    <rPh sb="96" eb="98">
      <t>リョウキン</t>
    </rPh>
    <rPh sb="98" eb="100">
      <t>シュウニュウ</t>
    </rPh>
    <rPh sb="101" eb="103">
      <t>ゲンショウ</t>
    </rPh>
    <rPh sb="111" eb="114">
      <t>シュウエキテキ</t>
    </rPh>
    <rPh sb="114" eb="116">
      <t>シュウシ</t>
    </rPh>
    <rPh sb="116" eb="118">
      <t>ヒリツ</t>
    </rPh>
    <rPh sb="121" eb="123">
      <t>カイゼン</t>
    </rPh>
    <rPh sb="131" eb="134">
      <t>チケイテキ</t>
    </rPh>
    <rPh sb="134" eb="136">
      <t>ヨウイン</t>
    </rPh>
    <rPh sb="147" eb="149">
      <t>シセツ</t>
    </rPh>
    <rPh sb="150" eb="153">
      <t>リョウチク</t>
    </rPh>
    <rPh sb="156" eb="158">
      <t>カショ</t>
    </rPh>
    <rPh sb="161" eb="163">
      <t>イジ</t>
    </rPh>
    <rPh sb="163" eb="166">
      <t>カンリヒ</t>
    </rPh>
    <rPh sb="167" eb="169">
      <t>ゾウダイ</t>
    </rPh>
    <rPh sb="171" eb="173">
      <t>オスイ</t>
    </rPh>
    <rPh sb="173" eb="175">
      <t>ショリ</t>
    </rPh>
    <rPh sb="175" eb="177">
      <t>ゲンカ</t>
    </rPh>
    <rPh sb="179" eb="180">
      <t>タカ</t>
    </rPh>
    <rPh sb="183" eb="185">
      <t>ヨウイン</t>
    </rPh>
    <rPh sb="192" eb="194">
      <t>ケイヒ</t>
    </rPh>
    <rPh sb="194" eb="197">
      <t>カイシュウリツ</t>
    </rPh>
    <rPh sb="198" eb="199">
      <t>ヒク</t>
    </rPh>
    <rPh sb="202" eb="205">
      <t>キギョウサイ</t>
    </rPh>
    <rPh sb="205" eb="207">
      <t>ザンダカ</t>
    </rPh>
    <rPh sb="207" eb="208">
      <t>タイ</t>
    </rPh>
    <rPh sb="208" eb="210">
      <t>ジギョウ</t>
    </rPh>
    <rPh sb="210" eb="212">
      <t>キボ</t>
    </rPh>
    <rPh sb="212" eb="214">
      <t>ヒリツ</t>
    </rPh>
    <rPh sb="215" eb="218">
      <t>コンネンド</t>
    </rPh>
    <rPh sb="219" eb="222">
      <t>ヘイキンチ</t>
    </rPh>
    <rPh sb="223" eb="225">
      <t>シタマワ</t>
    </rPh>
    <rPh sb="233" eb="235">
      <t>リョウキン</t>
    </rPh>
    <rPh sb="235" eb="237">
      <t>シュウニュウ</t>
    </rPh>
    <rPh sb="239" eb="241">
      <t>トウテイ</t>
    </rPh>
    <rPh sb="241" eb="242">
      <t>マカナ</t>
    </rPh>
    <rPh sb="253" eb="255">
      <t>イッパン</t>
    </rPh>
    <rPh sb="255" eb="257">
      <t>カイケイ</t>
    </rPh>
    <rPh sb="260" eb="262">
      <t>クリイ</t>
    </rPh>
    <rPh sb="263" eb="265">
      <t>イゾン</t>
    </rPh>
    <rPh sb="269" eb="271">
      <t>ジョウキョウ</t>
    </rPh>
    <rPh sb="279" eb="281">
      <t>コンゴ</t>
    </rPh>
    <rPh sb="282" eb="284">
      <t>リヨウ</t>
    </rPh>
    <rPh sb="284" eb="286">
      <t>ニンズウ</t>
    </rPh>
    <rPh sb="287" eb="289">
      <t>ゲンショウ</t>
    </rPh>
    <rPh sb="290" eb="292">
      <t>ヨソウ</t>
    </rPh>
    <rPh sb="299" eb="300">
      <t>キビ</t>
    </rPh>
    <rPh sb="302" eb="304">
      <t>ジョウキョウ</t>
    </rPh>
    <rPh sb="310" eb="312">
      <t>コウキョウ</t>
    </rPh>
    <rPh sb="312" eb="315">
      <t>ゲスイドウ</t>
    </rPh>
    <rPh sb="317" eb="319">
      <t>セツゾク</t>
    </rPh>
    <rPh sb="320" eb="322">
      <t>トウゴウ</t>
    </rPh>
    <rPh sb="324" eb="326">
      <t>ケントウ</t>
    </rPh>
    <rPh sb="330" eb="332">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</si>
</sst>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2.0499999999999998</c:v>
                </c:pt>
                <c:pt idx="2">
                  <c:v>1.e-002</c:v>
                </c:pt>
                <c:pt idx="3">
                  <c:v>1.e-002</c:v>
                </c:pt>
                <c:pt idx="4">
                  <c:v>2.e-002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61.97</c:v>
                </c:pt>
                <c:pt idx="1">
                  <c:v>58.69</c:v>
                </c:pt>
                <c:pt idx="2">
                  <c:v>56.34</c:v>
                </c:pt>
                <c:pt idx="3">
                  <c:v>54.93</c:v>
                </c:pt>
                <c:pt idx="4">
                  <c:v>53.99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52.31</c:v>
                </c:pt>
                <c:pt idx="1">
                  <c:v>60.65</c:v>
                </c:pt>
                <c:pt idx="2">
                  <c:v>51.75</c:v>
                </c:pt>
                <c:pt idx="3">
                  <c:v>50.68</c:v>
                </c:pt>
                <c:pt idx="4">
                  <c:v>50.14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75.59</c:v>
                </c:pt>
                <c:pt idx="1">
                  <c:v>79.5</c:v>
                </c:pt>
                <c:pt idx="2">
                  <c:v>80.34</c:v>
                </c:pt>
                <c:pt idx="3">
                  <c:v>89.49</c:v>
                </c:pt>
                <c:pt idx="4">
                  <c:v>83.38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84.32</c:v>
                </c:pt>
                <c:pt idx="1">
                  <c:v>84.58</c:v>
                </c:pt>
                <c:pt idx="2">
                  <c:v>84.84</c:v>
                </c:pt>
                <c:pt idx="3">
                  <c:v>84.86</c:v>
                </c:pt>
                <c:pt idx="4">
                  <c:v>84.98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57.14</c:v>
                </c:pt>
                <c:pt idx="1">
                  <c:v>61.46</c:v>
                </c:pt>
                <c:pt idx="2">
                  <c:v>64.8</c:v>
                </c:pt>
                <c:pt idx="3">
                  <c:v>67.37</c:v>
                </c:pt>
                <c:pt idx="4">
                  <c:v>68.91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1583.3</c:v>
                </c:pt>
                <c:pt idx="1">
                  <c:v>1275.3599999999999</c:v>
                </c:pt>
                <c:pt idx="2">
                  <c:v>1713.63</c:v>
                </c:pt>
                <c:pt idx="3">
                  <c:v>3055.11</c:v>
                </c:pt>
                <c:pt idx="4">
                  <c:v>51.08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1081.8</c:v>
                </c:pt>
                <c:pt idx="1">
                  <c:v>974.93</c:v>
                </c:pt>
                <c:pt idx="2">
                  <c:v>855.8</c:v>
                </c:pt>
                <c:pt idx="3">
                  <c:v>789.46</c:v>
                </c:pt>
                <c:pt idx="4">
                  <c:v>826.83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32.82</c:v>
                </c:pt>
                <c:pt idx="1">
                  <c:v>28.53</c:v>
                </c:pt>
                <c:pt idx="2">
                  <c:v>32.42</c:v>
                </c:pt>
                <c:pt idx="3">
                  <c:v>34.46</c:v>
                </c:pt>
                <c:pt idx="4">
                  <c:v>36.17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52.19</c:v>
                </c:pt>
                <c:pt idx="1">
                  <c:v>55.32</c:v>
                </c:pt>
                <c:pt idx="2">
                  <c:v>59.8</c:v>
                </c:pt>
                <c:pt idx="3">
                  <c:v>57.77</c:v>
                </c:pt>
                <c:pt idx="4">
                  <c:v>57.31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477.77</c:v>
                </c:pt>
                <c:pt idx="1">
                  <c:v>576.24</c:v>
                </c:pt>
                <c:pt idx="2">
                  <c:v>524.09</c:v>
                </c:pt>
                <c:pt idx="3">
                  <c:v>500.47</c:v>
                </c:pt>
                <c:pt idx="4">
                  <c:v>479.25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296.14</c:v>
                </c:pt>
                <c:pt idx="1">
                  <c:v>283.17</c:v>
                </c:pt>
                <c:pt idx="2">
                  <c:v>263.76</c:v>
                </c:pt>
                <c:pt idx="3">
                  <c:v>274.35000000000002</c:v>
                </c:pt>
                <c:pt idx="4">
                  <c:v>273.52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【765.47】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【86.22】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【257.86】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U43"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和歌山県　九度山町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8</v>
      </c>
      <c r="Q7" s="5"/>
      <c r="R7" s="5"/>
      <c r="S7" s="5"/>
      <c r="T7" s="5"/>
      <c r="U7" s="5"/>
      <c r="V7" s="5"/>
      <c r="W7" s="5" t="s">
        <v>1</v>
      </c>
      <c r="X7" s="5"/>
      <c r="Y7" s="5"/>
      <c r="Z7" s="5"/>
      <c r="AA7" s="5"/>
      <c r="AB7" s="5"/>
      <c r="AC7" s="5"/>
      <c r="AD7" s="5" t="s">
        <v>7</v>
      </c>
      <c r="AE7" s="5"/>
      <c r="AF7" s="5"/>
      <c r="AG7" s="5"/>
      <c r="AH7" s="5"/>
      <c r="AI7" s="5"/>
      <c r="AJ7" s="5"/>
      <c r="AK7" s="3"/>
      <c r="AL7" s="5" t="s">
        <v>16</v>
      </c>
      <c r="AM7" s="5"/>
      <c r="AN7" s="5"/>
      <c r="AO7" s="5"/>
      <c r="AP7" s="5"/>
      <c r="AQ7" s="5"/>
      <c r="AR7" s="5"/>
      <c r="AS7" s="5"/>
      <c r="AT7" s="5" t="s">
        <v>13</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1" t="str">
        <f>データ!$M$6</f>
        <v>非設置</v>
      </c>
      <c r="AE8" s="21"/>
      <c r="AF8" s="21"/>
      <c r="AG8" s="21"/>
      <c r="AH8" s="21"/>
      <c r="AI8" s="21"/>
      <c r="AJ8" s="21"/>
      <c r="AK8" s="3"/>
      <c r="AL8" s="22">
        <f>データ!S6</f>
        <v>4186</v>
      </c>
      <c r="AM8" s="22"/>
      <c r="AN8" s="22"/>
      <c r="AO8" s="22"/>
      <c r="AP8" s="22"/>
      <c r="AQ8" s="22"/>
      <c r="AR8" s="22"/>
      <c r="AS8" s="22"/>
      <c r="AT8" s="7">
        <f>データ!T6</f>
        <v>44.15</v>
      </c>
      <c r="AU8" s="7"/>
      <c r="AV8" s="7"/>
      <c r="AW8" s="7"/>
      <c r="AX8" s="7"/>
      <c r="AY8" s="7"/>
      <c r="AZ8" s="7"/>
      <c r="BA8" s="7"/>
      <c r="BB8" s="7">
        <f>データ!U6</f>
        <v>94.81</v>
      </c>
      <c r="BC8" s="7"/>
      <c r="BD8" s="7"/>
      <c r="BE8" s="7"/>
      <c r="BF8" s="7"/>
      <c r="BG8" s="7"/>
      <c r="BH8" s="7"/>
      <c r="BI8" s="7"/>
      <c r="BJ8" s="3"/>
      <c r="BK8" s="3"/>
      <c r="BL8" s="28" t="s">
        <v>14</v>
      </c>
      <c r="BM8" s="38"/>
      <c r="BN8" s="45" t="s">
        <v>20</v>
      </c>
      <c r="BO8" s="48"/>
      <c r="BP8" s="48"/>
      <c r="BQ8" s="48"/>
      <c r="BR8" s="48"/>
      <c r="BS8" s="48"/>
      <c r="BT8" s="48"/>
      <c r="BU8" s="48"/>
      <c r="BV8" s="48"/>
      <c r="BW8" s="48"/>
      <c r="BX8" s="48"/>
      <c r="BY8" s="52"/>
    </row>
    <row r="9" spans="1:78" ht="18.75" customHeight="1">
      <c r="A9" s="2"/>
      <c r="B9" s="5" t="s">
        <v>3</v>
      </c>
      <c r="C9" s="5"/>
      <c r="D9" s="5"/>
      <c r="E9" s="5"/>
      <c r="F9" s="5"/>
      <c r="G9" s="5"/>
      <c r="H9" s="5"/>
      <c r="I9" s="5" t="s">
        <v>21</v>
      </c>
      <c r="J9" s="5"/>
      <c r="K9" s="5"/>
      <c r="L9" s="5"/>
      <c r="M9" s="5"/>
      <c r="N9" s="5"/>
      <c r="O9" s="5"/>
      <c r="P9" s="5" t="s">
        <v>22</v>
      </c>
      <c r="Q9" s="5"/>
      <c r="R9" s="5"/>
      <c r="S9" s="5"/>
      <c r="T9" s="5"/>
      <c r="U9" s="5"/>
      <c r="V9" s="5"/>
      <c r="W9" s="5" t="s">
        <v>25</v>
      </c>
      <c r="X9" s="5"/>
      <c r="Y9" s="5"/>
      <c r="Z9" s="5"/>
      <c r="AA9" s="5"/>
      <c r="AB9" s="5"/>
      <c r="AC9" s="5"/>
      <c r="AD9" s="5" t="s">
        <v>2</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9" t="s">
        <v>33</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8.99</v>
      </c>
      <c r="Q10" s="7"/>
      <c r="R10" s="7"/>
      <c r="S10" s="7"/>
      <c r="T10" s="7"/>
      <c r="U10" s="7"/>
      <c r="V10" s="7"/>
      <c r="W10" s="7">
        <f>データ!Q6</f>
        <v>100</v>
      </c>
      <c r="X10" s="7"/>
      <c r="Y10" s="7"/>
      <c r="Z10" s="7"/>
      <c r="AA10" s="7"/>
      <c r="AB10" s="7"/>
      <c r="AC10" s="7"/>
      <c r="AD10" s="22">
        <f>データ!R6</f>
        <v>4100</v>
      </c>
      <c r="AE10" s="22"/>
      <c r="AF10" s="22"/>
      <c r="AG10" s="22"/>
      <c r="AH10" s="22"/>
      <c r="AI10" s="22"/>
      <c r="AJ10" s="22"/>
      <c r="AK10" s="2"/>
      <c r="AL10" s="22">
        <f>データ!V6</f>
        <v>373</v>
      </c>
      <c r="AM10" s="22"/>
      <c r="AN10" s="22"/>
      <c r="AO10" s="22"/>
      <c r="AP10" s="22"/>
      <c r="AQ10" s="22"/>
      <c r="AR10" s="22"/>
      <c r="AS10" s="22"/>
      <c r="AT10" s="7">
        <f>データ!W6</f>
        <v>0.23</v>
      </c>
      <c r="AU10" s="7"/>
      <c r="AV10" s="7"/>
      <c r="AW10" s="7"/>
      <c r="AX10" s="7"/>
      <c r="AY10" s="7"/>
      <c r="AZ10" s="7"/>
      <c r="BA10" s="7"/>
      <c r="BB10" s="7">
        <f>データ!X6</f>
        <v>1621.74</v>
      </c>
      <c r="BC10" s="7"/>
      <c r="BD10" s="7"/>
      <c r="BE10" s="7"/>
      <c r="BF10" s="7"/>
      <c r="BG10" s="7"/>
      <c r="BH10" s="7"/>
      <c r="BI10" s="7"/>
      <c r="BJ10" s="2"/>
      <c r="BK10" s="2"/>
      <c r="BL10" s="30" t="s">
        <v>36</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42</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113</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44</v>
      </c>
      <c r="C85" s="12"/>
      <c r="D85" s="12"/>
      <c r="E85" s="12" t="s">
        <v>46</v>
      </c>
      <c r="F85" s="12" t="s">
        <v>47</v>
      </c>
      <c r="G85" s="12" t="s">
        <v>48</v>
      </c>
      <c r="H85" s="12" t="s">
        <v>41</v>
      </c>
      <c r="I85" s="12" t="s">
        <v>10</v>
      </c>
      <c r="J85" s="12" t="s">
        <v>49</v>
      </c>
      <c r="K85" s="12" t="s">
        <v>50</v>
      </c>
      <c r="L85" s="12" t="s">
        <v>31</v>
      </c>
      <c r="M85" s="12" t="s">
        <v>34</v>
      </c>
      <c r="N85" s="12" t="s">
        <v>51</v>
      </c>
      <c r="O85" s="12" t="s">
        <v>53</v>
      </c>
    </row>
    <row r="86" spans="1:78" hidden="1">
      <c r="B86" s="12"/>
      <c r="C86" s="12"/>
      <c r="D86" s="12"/>
      <c r="E86" s="12" t="str">
        <f>データ!AI6</f>
        <v/>
      </c>
      <c r="F86" s="12" t="s">
        <v>38</v>
      </c>
      <c r="G86" s="12" t="s">
        <v>38</v>
      </c>
      <c r="H86" s="12" t="str">
        <f>データ!BP6</f>
        <v>【765.47】</v>
      </c>
      <c r="I86" s="12" t="str">
        <f>データ!CA6</f>
        <v>【59.59】</v>
      </c>
      <c r="J86" s="12" t="str">
        <f>データ!CL6</f>
        <v>【257.86】</v>
      </c>
      <c r="K86" s="12" t="str">
        <f>データ!CW6</f>
        <v>【51.30】</v>
      </c>
      <c r="L86" s="12" t="str">
        <f>データ!DH6</f>
        <v>【86.22】</v>
      </c>
      <c r="M86" s="12" t="s">
        <v>38</v>
      </c>
      <c r="N86" s="12" t="s">
        <v>38</v>
      </c>
      <c r="O86" s="12" t="str">
        <f>データ!EO6</f>
        <v>【0.02】</v>
      </c>
    </row>
  </sheetData>
  <sheetProtection algorithmName="SHA-512" hashValue="T7FHdURw3pRUMtu6JZar7fut/NbLSZWrHOv18VM43Z0zZhrkJbc0yY+VVE5aioiwkCYVYy3bebphKqWKoyUETw==" saltValue="Je9Tr4EvMvu4rOq4Qn/7s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30</v>
      </c>
      <c r="C3" s="62" t="s">
        <v>58</v>
      </c>
      <c r="D3" s="62" t="s">
        <v>59</v>
      </c>
      <c r="E3" s="62" t="s">
        <v>6</v>
      </c>
      <c r="F3" s="62" t="s">
        <v>5</v>
      </c>
      <c r="G3" s="62" t="s">
        <v>24</v>
      </c>
      <c r="H3" s="69" t="s">
        <v>55</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12</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60</v>
      </c>
      <c r="B4" s="63"/>
      <c r="C4" s="63"/>
      <c r="D4" s="63"/>
      <c r="E4" s="63"/>
      <c r="F4" s="63"/>
      <c r="G4" s="63"/>
      <c r="H4" s="70"/>
      <c r="I4" s="73"/>
      <c r="J4" s="73"/>
      <c r="K4" s="73"/>
      <c r="L4" s="73"/>
      <c r="M4" s="73"/>
      <c r="N4" s="73"/>
      <c r="O4" s="73"/>
      <c r="P4" s="73"/>
      <c r="Q4" s="73"/>
      <c r="R4" s="73"/>
      <c r="S4" s="73"/>
      <c r="T4" s="73"/>
      <c r="U4" s="73"/>
      <c r="V4" s="73"/>
      <c r="W4" s="73"/>
      <c r="X4" s="78"/>
      <c r="Y4" s="81" t="s">
        <v>23</v>
      </c>
      <c r="Z4" s="81"/>
      <c r="AA4" s="81"/>
      <c r="AB4" s="81"/>
      <c r="AC4" s="81"/>
      <c r="AD4" s="81"/>
      <c r="AE4" s="81"/>
      <c r="AF4" s="81"/>
      <c r="AG4" s="81"/>
      <c r="AH4" s="81"/>
      <c r="AI4" s="81"/>
      <c r="AJ4" s="81" t="s">
        <v>45</v>
      </c>
      <c r="AK4" s="81"/>
      <c r="AL4" s="81"/>
      <c r="AM4" s="81"/>
      <c r="AN4" s="81"/>
      <c r="AO4" s="81"/>
      <c r="AP4" s="81"/>
      <c r="AQ4" s="81"/>
      <c r="AR4" s="81"/>
      <c r="AS4" s="81"/>
      <c r="AT4" s="81"/>
      <c r="AU4" s="81" t="s">
        <v>26</v>
      </c>
      <c r="AV4" s="81"/>
      <c r="AW4" s="81"/>
      <c r="AX4" s="81"/>
      <c r="AY4" s="81"/>
      <c r="AZ4" s="81"/>
      <c r="BA4" s="81"/>
      <c r="BB4" s="81"/>
      <c r="BC4" s="81"/>
      <c r="BD4" s="81"/>
      <c r="BE4" s="81"/>
      <c r="BF4" s="81" t="s">
        <v>62</v>
      </c>
      <c r="BG4" s="81"/>
      <c r="BH4" s="81"/>
      <c r="BI4" s="81"/>
      <c r="BJ4" s="81"/>
      <c r="BK4" s="81"/>
      <c r="BL4" s="81"/>
      <c r="BM4" s="81"/>
      <c r="BN4" s="81"/>
      <c r="BO4" s="81"/>
      <c r="BP4" s="81"/>
      <c r="BQ4" s="81" t="s">
        <v>0</v>
      </c>
      <c r="BR4" s="81"/>
      <c r="BS4" s="81"/>
      <c r="BT4" s="81"/>
      <c r="BU4" s="81"/>
      <c r="BV4" s="81"/>
      <c r="BW4" s="81"/>
      <c r="BX4" s="81"/>
      <c r="BY4" s="81"/>
      <c r="BZ4" s="81"/>
      <c r="CA4" s="81"/>
      <c r="CB4" s="81" t="s">
        <v>61</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60" t="s">
        <v>69</v>
      </c>
      <c r="B5" s="64"/>
      <c r="C5" s="64"/>
      <c r="D5" s="64"/>
      <c r="E5" s="64"/>
      <c r="F5" s="64"/>
      <c r="G5" s="64"/>
      <c r="H5" s="71" t="s">
        <v>57</v>
      </c>
      <c r="I5" s="71" t="s">
        <v>70</v>
      </c>
      <c r="J5" s="71" t="s">
        <v>71</v>
      </c>
      <c r="K5" s="71" t="s">
        <v>72</v>
      </c>
      <c r="L5" s="71" t="s">
        <v>73</v>
      </c>
      <c r="M5" s="71" t="s">
        <v>7</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90</v>
      </c>
      <c r="AE5" s="71" t="s">
        <v>91</v>
      </c>
      <c r="AF5" s="71" t="s">
        <v>92</v>
      </c>
      <c r="AG5" s="71" t="s">
        <v>93</v>
      </c>
      <c r="AH5" s="71" t="s">
        <v>94</v>
      </c>
      <c r="AI5" s="71" t="s">
        <v>44</v>
      </c>
      <c r="AJ5" s="71" t="s">
        <v>84</v>
      </c>
      <c r="AK5" s="71" t="s">
        <v>85</v>
      </c>
      <c r="AL5" s="71" t="s">
        <v>86</v>
      </c>
      <c r="AM5" s="71" t="s">
        <v>87</v>
      </c>
      <c r="AN5" s="71" t="s">
        <v>88</v>
      </c>
      <c r="AO5" s="71" t="s">
        <v>90</v>
      </c>
      <c r="AP5" s="71" t="s">
        <v>91</v>
      </c>
      <c r="AQ5" s="71" t="s">
        <v>92</v>
      </c>
      <c r="AR5" s="71" t="s">
        <v>93</v>
      </c>
      <c r="AS5" s="71" t="s">
        <v>94</v>
      </c>
      <c r="AT5" s="71" t="s">
        <v>89</v>
      </c>
      <c r="AU5" s="71" t="s">
        <v>84</v>
      </c>
      <c r="AV5" s="71" t="s">
        <v>85</v>
      </c>
      <c r="AW5" s="71" t="s">
        <v>86</v>
      </c>
      <c r="AX5" s="71" t="s">
        <v>87</v>
      </c>
      <c r="AY5" s="71" t="s">
        <v>88</v>
      </c>
      <c r="AZ5" s="71" t="s">
        <v>90</v>
      </c>
      <c r="BA5" s="71" t="s">
        <v>91</v>
      </c>
      <c r="BB5" s="71" t="s">
        <v>92</v>
      </c>
      <c r="BC5" s="71" t="s">
        <v>93</v>
      </c>
      <c r="BD5" s="71" t="s">
        <v>94</v>
      </c>
      <c r="BE5" s="71" t="s">
        <v>89</v>
      </c>
      <c r="BF5" s="71" t="s">
        <v>84</v>
      </c>
      <c r="BG5" s="71" t="s">
        <v>85</v>
      </c>
      <c r="BH5" s="71" t="s">
        <v>86</v>
      </c>
      <c r="BI5" s="71" t="s">
        <v>87</v>
      </c>
      <c r="BJ5" s="71" t="s">
        <v>88</v>
      </c>
      <c r="BK5" s="71" t="s">
        <v>90</v>
      </c>
      <c r="BL5" s="71" t="s">
        <v>91</v>
      </c>
      <c r="BM5" s="71" t="s">
        <v>92</v>
      </c>
      <c r="BN5" s="71" t="s">
        <v>93</v>
      </c>
      <c r="BO5" s="71" t="s">
        <v>94</v>
      </c>
      <c r="BP5" s="71" t="s">
        <v>89</v>
      </c>
      <c r="BQ5" s="71" t="s">
        <v>84</v>
      </c>
      <c r="BR5" s="71" t="s">
        <v>85</v>
      </c>
      <c r="BS5" s="71" t="s">
        <v>86</v>
      </c>
      <c r="BT5" s="71" t="s">
        <v>87</v>
      </c>
      <c r="BU5" s="71" t="s">
        <v>88</v>
      </c>
      <c r="BV5" s="71" t="s">
        <v>90</v>
      </c>
      <c r="BW5" s="71" t="s">
        <v>91</v>
      </c>
      <c r="BX5" s="71" t="s">
        <v>92</v>
      </c>
      <c r="BY5" s="71" t="s">
        <v>93</v>
      </c>
      <c r="BZ5" s="71" t="s">
        <v>94</v>
      </c>
      <c r="CA5" s="71" t="s">
        <v>89</v>
      </c>
      <c r="CB5" s="71" t="s">
        <v>84</v>
      </c>
      <c r="CC5" s="71" t="s">
        <v>85</v>
      </c>
      <c r="CD5" s="71" t="s">
        <v>86</v>
      </c>
      <c r="CE5" s="71" t="s">
        <v>87</v>
      </c>
      <c r="CF5" s="71" t="s">
        <v>88</v>
      </c>
      <c r="CG5" s="71" t="s">
        <v>90</v>
      </c>
      <c r="CH5" s="71" t="s">
        <v>91</v>
      </c>
      <c r="CI5" s="71" t="s">
        <v>92</v>
      </c>
      <c r="CJ5" s="71" t="s">
        <v>93</v>
      </c>
      <c r="CK5" s="71" t="s">
        <v>94</v>
      </c>
      <c r="CL5" s="71" t="s">
        <v>89</v>
      </c>
      <c r="CM5" s="71" t="s">
        <v>84</v>
      </c>
      <c r="CN5" s="71" t="s">
        <v>85</v>
      </c>
      <c r="CO5" s="71" t="s">
        <v>86</v>
      </c>
      <c r="CP5" s="71" t="s">
        <v>87</v>
      </c>
      <c r="CQ5" s="71" t="s">
        <v>88</v>
      </c>
      <c r="CR5" s="71" t="s">
        <v>90</v>
      </c>
      <c r="CS5" s="71" t="s">
        <v>91</v>
      </c>
      <c r="CT5" s="71" t="s">
        <v>92</v>
      </c>
      <c r="CU5" s="71" t="s">
        <v>93</v>
      </c>
      <c r="CV5" s="71" t="s">
        <v>94</v>
      </c>
      <c r="CW5" s="71" t="s">
        <v>89</v>
      </c>
      <c r="CX5" s="71" t="s">
        <v>84</v>
      </c>
      <c r="CY5" s="71" t="s">
        <v>85</v>
      </c>
      <c r="CZ5" s="71" t="s">
        <v>86</v>
      </c>
      <c r="DA5" s="71" t="s">
        <v>87</v>
      </c>
      <c r="DB5" s="71" t="s">
        <v>88</v>
      </c>
      <c r="DC5" s="71" t="s">
        <v>90</v>
      </c>
      <c r="DD5" s="71" t="s">
        <v>91</v>
      </c>
      <c r="DE5" s="71" t="s">
        <v>92</v>
      </c>
      <c r="DF5" s="71" t="s">
        <v>93</v>
      </c>
      <c r="DG5" s="71" t="s">
        <v>94</v>
      </c>
      <c r="DH5" s="71" t="s">
        <v>89</v>
      </c>
      <c r="DI5" s="71" t="s">
        <v>84</v>
      </c>
      <c r="DJ5" s="71" t="s">
        <v>85</v>
      </c>
      <c r="DK5" s="71" t="s">
        <v>86</v>
      </c>
      <c r="DL5" s="71" t="s">
        <v>87</v>
      </c>
      <c r="DM5" s="71" t="s">
        <v>88</v>
      </c>
      <c r="DN5" s="71" t="s">
        <v>90</v>
      </c>
      <c r="DO5" s="71" t="s">
        <v>91</v>
      </c>
      <c r="DP5" s="71" t="s">
        <v>92</v>
      </c>
      <c r="DQ5" s="71" t="s">
        <v>93</v>
      </c>
      <c r="DR5" s="71" t="s">
        <v>94</v>
      </c>
      <c r="DS5" s="71" t="s">
        <v>89</v>
      </c>
      <c r="DT5" s="71" t="s">
        <v>84</v>
      </c>
      <c r="DU5" s="71" t="s">
        <v>85</v>
      </c>
      <c r="DV5" s="71" t="s">
        <v>86</v>
      </c>
      <c r="DW5" s="71" t="s">
        <v>87</v>
      </c>
      <c r="DX5" s="71" t="s">
        <v>88</v>
      </c>
      <c r="DY5" s="71" t="s">
        <v>90</v>
      </c>
      <c r="DZ5" s="71" t="s">
        <v>91</v>
      </c>
      <c r="EA5" s="71" t="s">
        <v>92</v>
      </c>
      <c r="EB5" s="71" t="s">
        <v>93</v>
      </c>
      <c r="EC5" s="71" t="s">
        <v>94</v>
      </c>
      <c r="ED5" s="71" t="s">
        <v>89</v>
      </c>
      <c r="EE5" s="71" t="s">
        <v>84</v>
      </c>
      <c r="EF5" s="71" t="s">
        <v>85</v>
      </c>
      <c r="EG5" s="71" t="s">
        <v>86</v>
      </c>
      <c r="EH5" s="71" t="s">
        <v>87</v>
      </c>
      <c r="EI5" s="71" t="s">
        <v>88</v>
      </c>
      <c r="EJ5" s="71" t="s">
        <v>90</v>
      </c>
      <c r="EK5" s="71" t="s">
        <v>91</v>
      </c>
      <c r="EL5" s="71" t="s">
        <v>92</v>
      </c>
      <c r="EM5" s="71" t="s">
        <v>93</v>
      </c>
      <c r="EN5" s="71" t="s">
        <v>94</v>
      </c>
      <c r="EO5" s="71" t="s">
        <v>89</v>
      </c>
    </row>
    <row r="6" spans="1:145" s="59" customFormat="1">
      <c r="A6" s="60" t="s">
        <v>95</v>
      </c>
      <c r="B6" s="65">
        <f t="shared" ref="B6:X6" si="1">B7</f>
        <v>2019</v>
      </c>
      <c r="C6" s="65">
        <f t="shared" si="1"/>
        <v>303437</v>
      </c>
      <c r="D6" s="65">
        <f t="shared" si="1"/>
        <v>47</v>
      </c>
      <c r="E6" s="65">
        <f t="shared" si="1"/>
        <v>17</v>
      </c>
      <c r="F6" s="65">
        <f t="shared" si="1"/>
        <v>5</v>
      </c>
      <c r="G6" s="65">
        <f t="shared" si="1"/>
        <v>0</v>
      </c>
      <c r="H6" s="65" t="str">
        <f t="shared" si="1"/>
        <v>和歌山県　九度山町</v>
      </c>
      <c r="I6" s="65" t="str">
        <f t="shared" si="1"/>
        <v>法非適用</v>
      </c>
      <c r="J6" s="65" t="str">
        <f t="shared" si="1"/>
        <v>下水道事業</v>
      </c>
      <c r="K6" s="65" t="str">
        <f t="shared" si="1"/>
        <v>農業集落排水</v>
      </c>
      <c r="L6" s="65" t="str">
        <f t="shared" si="1"/>
        <v>F2</v>
      </c>
      <c r="M6" s="65" t="str">
        <f t="shared" si="1"/>
        <v>非設置</v>
      </c>
      <c r="N6" s="74" t="str">
        <f t="shared" si="1"/>
        <v>-</v>
      </c>
      <c r="O6" s="74" t="str">
        <f t="shared" si="1"/>
        <v>該当数値なし</v>
      </c>
      <c r="P6" s="74">
        <f t="shared" si="1"/>
        <v>8.99</v>
      </c>
      <c r="Q6" s="74">
        <f t="shared" si="1"/>
        <v>100</v>
      </c>
      <c r="R6" s="74">
        <f t="shared" si="1"/>
        <v>4100</v>
      </c>
      <c r="S6" s="74">
        <f t="shared" si="1"/>
        <v>4186</v>
      </c>
      <c r="T6" s="74">
        <f t="shared" si="1"/>
        <v>44.15</v>
      </c>
      <c r="U6" s="74">
        <f t="shared" si="1"/>
        <v>94.81</v>
      </c>
      <c r="V6" s="74">
        <f t="shared" si="1"/>
        <v>373</v>
      </c>
      <c r="W6" s="74">
        <f t="shared" si="1"/>
        <v>0.23</v>
      </c>
      <c r="X6" s="74">
        <f t="shared" si="1"/>
        <v>1621.74</v>
      </c>
      <c r="Y6" s="82">
        <f t="shared" ref="Y6:AH6" si="2">IF(Y7="",NA(),Y7)</f>
        <v>57.14</v>
      </c>
      <c r="Z6" s="82">
        <f t="shared" si="2"/>
        <v>61.46</v>
      </c>
      <c r="AA6" s="82">
        <f t="shared" si="2"/>
        <v>64.8</v>
      </c>
      <c r="AB6" s="82">
        <f t="shared" si="2"/>
        <v>67.37</v>
      </c>
      <c r="AC6" s="82">
        <f t="shared" si="2"/>
        <v>68.91</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1583.3</v>
      </c>
      <c r="BG6" s="82">
        <f t="shared" si="5"/>
        <v>1275.3599999999999</v>
      </c>
      <c r="BH6" s="82">
        <f t="shared" si="5"/>
        <v>1713.63</v>
      </c>
      <c r="BI6" s="82">
        <f t="shared" si="5"/>
        <v>3055.11</v>
      </c>
      <c r="BJ6" s="82">
        <f t="shared" si="5"/>
        <v>51.08</v>
      </c>
      <c r="BK6" s="82">
        <f t="shared" si="5"/>
        <v>1081.8</v>
      </c>
      <c r="BL6" s="82">
        <f t="shared" si="5"/>
        <v>974.93</v>
      </c>
      <c r="BM6" s="82">
        <f t="shared" si="5"/>
        <v>855.8</v>
      </c>
      <c r="BN6" s="82">
        <f t="shared" si="5"/>
        <v>789.46</v>
      </c>
      <c r="BO6" s="82">
        <f t="shared" si="5"/>
        <v>826.83</v>
      </c>
      <c r="BP6" s="74" t="str">
        <f>IF(BP7="","",IF(BP7="-","【-】","【"&amp;SUBSTITUTE(TEXT(BP7,"#,##0.00"),"-","△")&amp;"】"))</f>
        <v>【765.47】</v>
      </c>
      <c r="BQ6" s="82">
        <f t="shared" ref="BQ6:BZ6" si="6">IF(BQ7="",NA(),BQ7)</f>
        <v>32.82</v>
      </c>
      <c r="BR6" s="82">
        <f t="shared" si="6"/>
        <v>28.53</v>
      </c>
      <c r="BS6" s="82">
        <f t="shared" si="6"/>
        <v>32.42</v>
      </c>
      <c r="BT6" s="82">
        <f t="shared" si="6"/>
        <v>34.46</v>
      </c>
      <c r="BU6" s="82">
        <f t="shared" si="6"/>
        <v>36.17</v>
      </c>
      <c r="BV6" s="82">
        <f t="shared" si="6"/>
        <v>52.19</v>
      </c>
      <c r="BW6" s="82">
        <f t="shared" si="6"/>
        <v>55.32</v>
      </c>
      <c r="BX6" s="82">
        <f t="shared" si="6"/>
        <v>59.8</v>
      </c>
      <c r="BY6" s="82">
        <f t="shared" si="6"/>
        <v>57.77</v>
      </c>
      <c r="BZ6" s="82">
        <f t="shared" si="6"/>
        <v>57.31</v>
      </c>
      <c r="CA6" s="74" t="str">
        <f>IF(CA7="","",IF(CA7="-","【-】","【"&amp;SUBSTITUTE(TEXT(CA7,"#,##0.00"),"-","△")&amp;"】"))</f>
        <v>【59.59】</v>
      </c>
      <c r="CB6" s="82">
        <f t="shared" ref="CB6:CK6" si="7">IF(CB7="",NA(),CB7)</f>
        <v>477.77</v>
      </c>
      <c r="CC6" s="82">
        <f t="shared" si="7"/>
        <v>576.24</v>
      </c>
      <c r="CD6" s="82">
        <f t="shared" si="7"/>
        <v>524.09</v>
      </c>
      <c r="CE6" s="82">
        <f t="shared" si="7"/>
        <v>500.47</v>
      </c>
      <c r="CF6" s="82">
        <f t="shared" si="7"/>
        <v>479.25</v>
      </c>
      <c r="CG6" s="82">
        <f t="shared" si="7"/>
        <v>296.14</v>
      </c>
      <c r="CH6" s="82">
        <f t="shared" si="7"/>
        <v>283.17</v>
      </c>
      <c r="CI6" s="82">
        <f t="shared" si="7"/>
        <v>263.76</v>
      </c>
      <c r="CJ6" s="82">
        <f t="shared" si="7"/>
        <v>274.35000000000002</v>
      </c>
      <c r="CK6" s="82">
        <f t="shared" si="7"/>
        <v>273.52</v>
      </c>
      <c r="CL6" s="74" t="str">
        <f>IF(CL7="","",IF(CL7="-","【-】","【"&amp;SUBSTITUTE(TEXT(CL7,"#,##0.00"),"-","△")&amp;"】"))</f>
        <v>【257.86】</v>
      </c>
      <c r="CM6" s="82">
        <f t="shared" ref="CM6:CV6" si="8">IF(CM7="",NA(),CM7)</f>
        <v>61.97</v>
      </c>
      <c r="CN6" s="82">
        <f t="shared" si="8"/>
        <v>58.69</v>
      </c>
      <c r="CO6" s="82">
        <f t="shared" si="8"/>
        <v>56.34</v>
      </c>
      <c r="CP6" s="82">
        <f t="shared" si="8"/>
        <v>54.93</v>
      </c>
      <c r="CQ6" s="82">
        <f t="shared" si="8"/>
        <v>53.99</v>
      </c>
      <c r="CR6" s="82">
        <f t="shared" si="8"/>
        <v>52.31</v>
      </c>
      <c r="CS6" s="82">
        <f t="shared" si="8"/>
        <v>60.65</v>
      </c>
      <c r="CT6" s="82">
        <f t="shared" si="8"/>
        <v>51.75</v>
      </c>
      <c r="CU6" s="82">
        <f t="shared" si="8"/>
        <v>50.68</v>
      </c>
      <c r="CV6" s="82">
        <f t="shared" si="8"/>
        <v>50.14</v>
      </c>
      <c r="CW6" s="74" t="str">
        <f>IF(CW7="","",IF(CW7="-","【-】","【"&amp;SUBSTITUTE(TEXT(CW7,"#,##0.00"),"-","△")&amp;"】"))</f>
        <v>【51.30】</v>
      </c>
      <c r="CX6" s="82">
        <f t="shared" ref="CX6:DG6" si="9">IF(CX7="",NA(),CX7)</f>
        <v>75.59</v>
      </c>
      <c r="CY6" s="82">
        <f t="shared" si="9"/>
        <v>79.5</v>
      </c>
      <c r="CZ6" s="82">
        <f t="shared" si="9"/>
        <v>80.34</v>
      </c>
      <c r="DA6" s="82">
        <f t="shared" si="9"/>
        <v>89.49</v>
      </c>
      <c r="DB6" s="82">
        <f t="shared" si="9"/>
        <v>83.38</v>
      </c>
      <c r="DC6" s="82">
        <f t="shared" si="9"/>
        <v>84.32</v>
      </c>
      <c r="DD6" s="82">
        <f t="shared" si="9"/>
        <v>84.58</v>
      </c>
      <c r="DE6" s="82">
        <f t="shared" si="9"/>
        <v>84.84</v>
      </c>
      <c r="DF6" s="82">
        <f t="shared" si="9"/>
        <v>84.86</v>
      </c>
      <c r="DG6" s="82">
        <f t="shared" si="9"/>
        <v>84.98</v>
      </c>
      <c r="DH6" s="74" t="str">
        <f>IF(DH7="","",IF(DH7="-","【-】","【"&amp;SUBSTITUTE(TEXT(DH7,"#,##0.00"),"-","△")&amp;"】"))</f>
        <v>【86.22】</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1.e-002</v>
      </c>
      <c r="EK6" s="82">
        <f t="shared" si="12"/>
        <v>2.0499999999999998</v>
      </c>
      <c r="EL6" s="82">
        <f t="shared" si="12"/>
        <v>1.e-002</v>
      </c>
      <c r="EM6" s="82">
        <f t="shared" si="12"/>
        <v>1.e-002</v>
      </c>
      <c r="EN6" s="82">
        <f t="shared" si="12"/>
        <v>2.e-002</v>
      </c>
      <c r="EO6" s="74" t="str">
        <f>IF(EO7="","",IF(EO7="-","【-】","【"&amp;SUBSTITUTE(TEXT(EO7,"#,##0.00"),"-","△")&amp;"】"))</f>
        <v>【0.02】</v>
      </c>
    </row>
    <row r="7" spans="1:145" s="59" customFormat="1">
      <c r="A7" s="60"/>
      <c r="B7" s="66">
        <v>2019</v>
      </c>
      <c r="C7" s="66">
        <v>303437</v>
      </c>
      <c r="D7" s="66">
        <v>47</v>
      </c>
      <c r="E7" s="66">
        <v>17</v>
      </c>
      <c r="F7" s="66">
        <v>5</v>
      </c>
      <c r="G7" s="66">
        <v>0</v>
      </c>
      <c r="H7" s="66" t="s">
        <v>96</v>
      </c>
      <c r="I7" s="66" t="s">
        <v>97</v>
      </c>
      <c r="J7" s="66" t="s">
        <v>98</v>
      </c>
      <c r="K7" s="66" t="s">
        <v>99</v>
      </c>
      <c r="L7" s="66" t="s">
        <v>100</v>
      </c>
      <c r="M7" s="66" t="s">
        <v>101</v>
      </c>
      <c r="N7" s="75" t="s">
        <v>38</v>
      </c>
      <c r="O7" s="75" t="s">
        <v>102</v>
      </c>
      <c r="P7" s="75">
        <v>8.99</v>
      </c>
      <c r="Q7" s="75">
        <v>100</v>
      </c>
      <c r="R7" s="75">
        <v>4100</v>
      </c>
      <c r="S7" s="75">
        <v>4186</v>
      </c>
      <c r="T7" s="75">
        <v>44.15</v>
      </c>
      <c r="U7" s="75">
        <v>94.81</v>
      </c>
      <c r="V7" s="75">
        <v>373</v>
      </c>
      <c r="W7" s="75">
        <v>0.23</v>
      </c>
      <c r="X7" s="75">
        <v>1621.74</v>
      </c>
      <c r="Y7" s="75">
        <v>57.14</v>
      </c>
      <c r="Z7" s="75">
        <v>61.46</v>
      </c>
      <c r="AA7" s="75">
        <v>64.8</v>
      </c>
      <c r="AB7" s="75">
        <v>67.37</v>
      </c>
      <c r="AC7" s="75">
        <v>68.91</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1583.3</v>
      </c>
      <c r="BG7" s="75">
        <v>1275.3599999999999</v>
      </c>
      <c r="BH7" s="75">
        <v>1713.63</v>
      </c>
      <c r="BI7" s="75">
        <v>3055.11</v>
      </c>
      <c r="BJ7" s="75">
        <v>51.08</v>
      </c>
      <c r="BK7" s="75">
        <v>1081.8</v>
      </c>
      <c r="BL7" s="75">
        <v>974.93</v>
      </c>
      <c r="BM7" s="75">
        <v>855.8</v>
      </c>
      <c r="BN7" s="75">
        <v>789.46</v>
      </c>
      <c r="BO7" s="75">
        <v>826.83</v>
      </c>
      <c r="BP7" s="75">
        <v>765.47</v>
      </c>
      <c r="BQ7" s="75">
        <v>32.82</v>
      </c>
      <c r="BR7" s="75">
        <v>28.53</v>
      </c>
      <c r="BS7" s="75">
        <v>32.42</v>
      </c>
      <c r="BT7" s="75">
        <v>34.46</v>
      </c>
      <c r="BU7" s="75">
        <v>36.17</v>
      </c>
      <c r="BV7" s="75">
        <v>52.19</v>
      </c>
      <c r="BW7" s="75">
        <v>55.32</v>
      </c>
      <c r="BX7" s="75">
        <v>59.8</v>
      </c>
      <c r="BY7" s="75">
        <v>57.77</v>
      </c>
      <c r="BZ7" s="75">
        <v>57.31</v>
      </c>
      <c r="CA7" s="75">
        <v>59.59</v>
      </c>
      <c r="CB7" s="75">
        <v>477.77</v>
      </c>
      <c r="CC7" s="75">
        <v>576.24</v>
      </c>
      <c r="CD7" s="75">
        <v>524.09</v>
      </c>
      <c r="CE7" s="75">
        <v>500.47</v>
      </c>
      <c r="CF7" s="75">
        <v>479.25</v>
      </c>
      <c r="CG7" s="75">
        <v>296.14</v>
      </c>
      <c r="CH7" s="75">
        <v>283.17</v>
      </c>
      <c r="CI7" s="75">
        <v>263.76</v>
      </c>
      <c r="CJ7" s="75">
        <v>274.35000000000002</v>
      </c>
      <c r="CK7" s="75">
        <v>273.52</v>
      </c>
      <c r="CL7" s="75">
        <v>257.86</v>
      </c>
      <c r="CM7" s="75">
        <v>61.97</v>
      </c>
      <c r="CN7" s="75">
        <v>58.69</v>
      </c>
      <c r="CO7" s="75">
        <v>56.34</v>
      </c>
      <c r="CP7" s="75">
        <v>54.93</v>
      </c>
      <c r="CQ7" s="75">
        <v>53.99</v>
      </c>
      <c r="CR7" s="75">
        <v>52.31</v>
      </c>
      <c r="CS7" s="75">
        <v>60.65</v>
      </c>
      <c r="CT7" s="75">
        <v>51.75</v>
      </c>
      <c r="CU7" s="75">
        <v>50.68</v>
      </c>
      <c r="CV7" s="75">
        <v>50.14</v>
      </c>
      <c r="CW7" s="75">
        <v>51.3</v>
      </c>
      <c r="CX7" s="75">
        <v>75.59</v>
      </c>
      <c r="CY7" s="75">
        <v>79.5</v>
      </c>
      <c r="CZ7" s="75">
        <v>80.34</v>
      </c>
      <c r="DA7" s="75">
        <v>89.49</v>
      </c>
      <c r="DB7" s="75">
        <v>83.38</v>
      </c>
      <c r="DC7" s="75">
        <v>84.32</v>
      </c>
      <c r="DD7" s="75">
        <v>84.58</v>
      </c>
      <c r="DE7" s="75">
        <v>84.84</v>
      </c>
      <c r="DF7" s="75">
        <v>84.86</v>
      </c>
      <c r="DG7" s="75">
        <v>84.98</v>
      </c>
      <c r="DH7" s="75">
        <v>86.22</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1.e-002</v>
      </c>
      <c r="EK7" s="75">
        <v>2.0499999999999998</v>
      </c>
      <c r="EL7" s="75">
        <v>1.e-002</v>
      </c>
      <c r="EM7" s="75">
        <v>1.e-002</v>
      </c>
      <c r="EN7" s="75">
        <v>2.e-002</v>
      </c>
      <c r="EO7" s="75">
        <v>2.e-002</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30</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108</v>
      </c>
    </row>
    <row r="12" spans="1:145">
      <c r="B12">
        <v>1</v>
      </c>
      <c r="C12">
        <v>1</v>
      </c>
      <c r="D12">
        <v>1</v>
      </c>
      <c r="E12">
        <v>1</v>
      </c>
      <c r="F12">
        <v>1</v>
      </c>
      <c r="G12" t="s">
        <v>109</v>
      </c>
    </row>
    <row r="13" spans="1:145">
      <c r="B13" t="s">
        <v>110</v>
      </c>
      <c r="C13" t="s">
        <v>110</v>
      </c>
      <c r="D13" t="s">
        <v>110</v>
      </c>
      <c r="E13" t="s">
        <v>110</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玉置　和弘</cp:lastModifiedBy>
  <dcterms:created xsi:type="dcterms:W3CDTF">2020-12-04T03:06:21Z</dcterms:created>
  <dcterms:modified xsi:type="dcterms:W3CDTF">2021-01-27T05:31:38Z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2021-01-27T05:31:38Z</vt:filetime>
  </property>
</Properties>
</file>